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3" i="1" l="1"/>
  <c r="C121" i="1"/>
  <c r="H28" i="1"/>
  <c r="H18" i="1"/>
  <c r="H24" i="1"/>
  <c r="H31" i="1"/>
  <c r="H57" i="1"/>
  <c r="H15" i="1"/>
  <c r="H36" i="1"/>
  <c r="H23" i="1"/>
  <c r="H29" i="1"/>
  <c r="H37" i="1"/>
  <c r="H50" i="1"/>
  <c r="H14" i="1"/>
  <c r="H13" i="1"/>
  <c r="H59" i="1"/>
</calcChain>
</file>

<file path=xl/sharedStrings.xml><?xml version="1.0" encoding="utf-8"?>
<sst xmlns="http://schemas.openxmlformats.org/spreadsheetml/2006/main" count="177" uniqueCount="121">
  <si>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</si>
  <si>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</si>
  <si>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</si>
  <si>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</si>
  <si>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</si>
  <si>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</si>
  <si>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</si>
  <si>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</si>
  <si>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</si>
  <si>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</si>
  <si>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</si>
  <si>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</si>
  <si>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</si>
  <si>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</si>
  <si>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</si>
  <si>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</si>
  <si>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</si>
  <si>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</si>
  <si>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</si>
  <si>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</si>
  <si>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</si>
  <si>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</si>
  <si>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</si>
  <si>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</si>
  <si>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</si>
  <si>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</si>
  <si>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</si>
  <si>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</si>
  <si>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</si>
  <si>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15.03.2023.godine Dom zdravlja Požarevac je izvršio plaćanje prema dobavljačima:  </t>
  </si>
  <si>
    <t>Primljena i neutrošena participacija od 15.03.2023</t>
  </si>
  <si>
    <t>Dana: 15.03.2023</t>
  </si>
  <si>
    <t>Globos osiguranje</t>
  </si>
  <si>
    <t>Dunav osiguranje</t>
  </si>
  <si>
    <t>Alpha imaging</t>
  </si>
  <si>
    <t>Auto-mirkos</t>
  </si>
  <si>
    <t>Auto centar Mihajlović</t>
  </si>
  <si>
    <t>Auto centar Toplica</t>
  </si>
  <si>
    <t>AQVA MARIJA</t>
  </si>
  <si>
    <t>Elektroluks</t>
  </si>
  <si>
    <t>Elping</t>
  </si>
  <si>
    <t>Farmalogist</t>
  </si>
  <si>
    <t>Infolab</t>
  </si>
  <si>
    <t>Izo-tim</t>
  </si>
  <si>
    <t>JKP Komunalne službe</t>
  </si>
  <si>
    <t>JKP Vodovod i kanalizacija</t>
  </si>
  <si>
    <t>JP PTT SAOB."POŽAREVAC"</t>
  </si>
  <si>
    <t>Lavija</t>
  </si>
  <si>
    <t>Medicom</t>
  </si>
  <si>
    <t>M Parts</t>
  </si>
  <si>
    <t>mt:s Telekom</t>
  </si>
  <si>
    <t>NIPD Reč naroda</t>
  </si>
  <si>
    <t>Orion telekom</t>
  </si>
  <si>
    <t>PRINT</t>
  </si>
  <si>
    <t>Papirdol</t>
  </si>
  <si>
    <t xml:space="preserve">Profil </t>
  </si>
  <si>
    <t>Superlab</t>
  </si>
  <si>
    <t>SBB</t>
  </si>
  <si>
    <t>TNT TEAM Knjigovodstvena agencija</t>
  </si>
  <si>
    <t>ZIPSOFT</t>
  </si>
  <si>
    <t>Yettel</t>
  </si>
  <si>
    <t>VINCA</t>
  </si>
  <si>
    <t>IF243962/22_6</t>
  </si>
  <si>
    <t>IF243983/22_6</t>
  </si>
  <si>
    <t>51-1147-2059822</t>
  </si>
  <si>
    <t>51-1147-2059522</t>
  </si>
  <si>
    <t>51-1147-2059422</t>
  </si>
  <si>
    <t>51-1147-2059622</t>
  </si>
  <si>
    <t>51-1147-2059722</t>
  </si>
  <si>
    <t>SFAPOR-20-0/23</t>
  </si>
  <si>
    <t>23-440-0244</t>
  </si>
  <si>
    <t>202300140013</t>
  </si>
  <si>
    <t>202300140019</t>
  </si>
  <si>
    <t>136/2023</t>
  </si>
  <si>
    <t>23-POS-02347</t>
  </si>
  <si>
    <t>FAMP-254-MPM/23</t>
  </si>
  <si>
    <t>FAMP-255-MPM/23</t>
  </si>
  <si>
    <t>063/23</t>
  </si>
  <si>
    <t>230133363</t>
  </si>
  <si>
    <t>5213-2023-TU-0114</t>
  </si>
  <si>
    <t>68-PO1-1-558/2023</t>
  </si>
  <si>
    <t>286223</t>
  </si>
  <si>
    <t>286323</t>
  </si>
  <si>
    <t>360323</t>
  </si>
  <si>
    <t>360523</t>
  </si>
  <si>
    <t>286123</t>
  </si>
  <si>
    <t>360423</t>
  </si>
  <si>
    <t>286023</t>
  </si>
  <si>
    <t>23-3023-000857</t>
  </si>
  <si>
    <t>23-3023-000043</t>
  </si>
  <si>
    <t>23-3023-000040</t>
  </si>
  <si>
    <t>23-3023-001269</t>
  </si>
  <si>
    <t>23-3023-001270</t>
  </si>
  <si>
    <t>23-3023-001274</t>
  </si>
  <si>
    <t>230002100789</t>
  </si>
  <si>
    <t>122/2023</t>
  </si>
  <si>
    <t>00/230000039</t>
  </si>
  <si>
    <t>202300140080</t>
  </si>
  <si>
    <t>09-257-012-1074509</t>
  </si>
  <si>
    <t>97-257-012-1074512</t>
  </si>
  <si>
    <t>44-257-065-1074511</t>
  </si>
  <si>
    <t>1-233/2023</t>
  </si>
  <si>
    <t>UGF0228/23-2325</t>
  </si>
  <si>
    <t>5105/7213</t>
  </si>
  <si>
    <t>5106/7222</t>
  </si>
  <si>
    <t>5107/7227</t>
  </si>
  <si>
    <t>5158/7384</t>
  </si>
  <si>
    <t>2024/7197</t>
  </si>
  <si>
    <t>2023/7194</t>
  </si>
  <si>
    <t>2300187</t>
  </si>
  <si>
    <t>68-PO1-1-197/2023</t>
  </si>
  <si>
    <t>F23-32327</t>
  </si>
  <si>
    <t>9063630133</t>
  </si>
  <si>
    <t>9063123071</t>
  </si>
  <si>
    <t>9063217765</t>
  </si>
  <si>
    <t>IF23-0037</t>
  </si>
  <si>
    <t>23-360-000040</t>
  </si>
  <si>
    <t>66-35552965-2302</t>
  </si>
  <si>
    <t>23-3000-000891</t>
  </si>
  <si>
    <t>UKUPNO MATERIJALNI TROŠKOVI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</si>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</sst>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6" fillId="0" borderId="1" xfId="1" applyBorder="1"/>
    <xf numFmtId="4" fontId="9" fillId="0" borderId="1" xfId="1" applyNumberFormat="1" applyFont="1" applyBorder="1"/>
    <xf numFmtId="49" fontId="9" fillId="0" borderId="1" xfId="1" applyNumberFormat="1" applyFont="1" applyFill="1" applyBorder="1"/>
    <xf numFmtId="4" fontId="10" fillId="0" borderId="5" xfId="1" applyNumberFormat="1" applyFont="1" applyBorder="1"/>
    <xf numFmtId="49" fontId="9" fillId="0" borderId="5" xfId="1" applyNumberFormat="1" applyFont="1" applyFill="1" applyBorder="1"/>
    <xf numFmtId="4" fontId="10" fillId="0" borderId="5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6"/>
  <sheetViews>
    <sheetView tabSelected="1" topLeftCell="B4" zoomScaleNormal="100" workbookViewId="0">
      <selection activeCell="B16" sqref="A16:XFD1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2</v>
      </c>
      <c r="C5" s="40"/>
      <c r="D5" s="40"/>
    </row>
    <row r="6" spans="2:15" x14ac:dyDescent="0.25">
      <c r="B6" s="40" t="s">
        <v>3</v>
      </c>
      <c r="C6" s="40"/>
      <c r="D6" s="40"/>
    </row>
    <row r="7" spans="2:15" x14ac:dyDescent="0.25">
      <c r="I7" s="10"/>
      <c r="J7" s="10"/>
    </row>
    <row r="8" spans="2:15" x14ac:dyDescent="0.25">
      <c r="B8" s="41" t="s">
        <v>31</v>
      </c>
      <c r="C8" s="41"/>
      <c r="D8" s="41"/>
      <c r="E8" s="41"/>
      <c r="F8" s="41"/>
      <c r="G8" s="41"/>
      <c r="H8" s="41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6" t="s">
        <v>4</v>
      </c>
      <c r="C11" s="47"/>
      <c r="D11" s="47"/>
      <c r="E11" s="47"/>
      <c r="F11" s="48"/>
      <c r="G11" s="1" t="s">
        <v>5</v>
      </c>
      <c r="H11" s="1" t="s">
        <v>6</v>
      </c>
      <c r="I11" s="10"/>
      <c r="J11" s="10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8">
        <v>45000</v>
      </c>
      <c r="H12" s="14">
        <v>3408787.65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3" t="s">
        <v>8</v>
      </c>
      <c r="C13" s="43"/>
      <c r="D13" s="43"/>
      <c r="E13" s="43"/>
      <c r="F13" s="43"/>
      <c r="G13" s="19">
        <v>45000</v>
      </c>
      <c r="H13" s="2">
        <f>H14+H29-H37-H50</f>
        <v>3399672.5199999996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5" t="s">
        <v>9</v>
      </c>
      <c r="C14" s="45"/>
      <c r="D14" s="45"/>
      <c r="E14" s="45"/>
      <c r="F14" s="45"/>
      <c r="G14" s="20">
        <v>45000</v>
      </c>
      <c r="H14" s="3">
        <f>SUM(H15:H28)</f>
        <v>4269168.17</v>
      </c>
      <c r="I14" s="12"/>
      <c r="J14" s="10"/>
      <c r="K14" s="26"/>
      <c r="L14" s="8"/>
      <c r="M14" s="8"/>
      <c r="N14" s="8"/>
      <c r="O14" s="8"/>
    </row>
    <row r="15" spans="2:15" x14ac:dyDescent="0.25">
      <c r="B15" s="33" t="s">
        <v>10</v>
      </c>
      <c r="C15" s="34"/>
      <c r="D15" s="34"/>
      <c r="E15" s="34"/>
      <c r="F15" s="35"/>
      <c r="G15" s="21"/>
      <c r="H15" s="11">
        <f>30598463.04+225245-30598463.04</f>
        <v>225245</v>
      </c>
      <c r="I15" s="10"/>
      <c r="J15" s="10"/>
      <c r="K15" s="7"/>
    </row>
    <row r="16" spans="2:15" x14ac:dyDescent="0.25">
      <c r="B16" s="33" t="s">
        <v>11</v>
      </c>
      <c r="C16" s="34"/>
      <c r="D16" s="34"/>
      <c r="E16" s="34"/>
      <c r="F16" s="35"/>
      <c r="G16" s="21"/>
      <c r="H16" s="11">
        <v>84227</v>
      </c>
      <c r="I16" s="10"/>
      <c r="J16" s="10"/>
      <c r="K16" s="7"/>
    </row>
    <row r="17" spans="2:13" x14ac:dyDescent="0.25">
      <c r="B17" s="33" t="s">
        <v>12</v>
      </c>
      <c r="C17" s="34"/>
      <c r="D17" s="34"/>
      <c r="E17" s="34"/>
      <c r="F17" s="35"/>
      <c r="G17" s="21"/>
      <c r="H17" s="11">
        <v>0</v>
      </c>
      <c r="I17" s="10"/>
      <c r="J17" s="10"/>
      <c r="K17" s="7"/>
    </row>
    <row r="18" spans="2:13" x14ac:dyDescent="0.25">
      <c r="B18" s="33" t="s">
        <v>13</v>
      </c>
      <c r="C18" s="34"/>
      <c r="D18" s="34"/>
      <c r="E18" s="34"/>
      <c r="F18" s="35"/>
      <c r="G18" s="21"/>
      <c r="H18" s="9">
        <f>1245000+2003000-387122.08+140000-6000+100000-1579317.53+147122.36-1090.9-249498.34+249498.34-237993.56+1624000-1614394.35+237993.68-3000-10800</f>
        <v>1657397.6199999999</v>
      </c>
      <c r="I18" s="10"/>
      <c r="J18" s="10"/>
      <c r="K18" s="7"/>
      <c r="L18" s="7"/>
    </row>
    <row r="19" spans="2:13" x14ac:dyDescent="0.25">
      <c r="B19" s="33" t="s">
        <v>14</v>
      </c>
      <c r="C19" s="34"/>
      <c r="D19" s="34"/>
      <c r="E19" s="34"/>
      <c r="F19" s="35"/>
      <c r="G19" s="21"/>
      <c r="H19" s="9">
        <v>0</v>
      </c>
      <c r="I19" s="10"/>
      <c r="J19" s="10"/>
      <c r="K19" s="7"/>
      <c r="L19" s="7"/>
    </row>
    <row r="20" spans="2:13" x14ac:dyDescent="0.25">
      <c r="B20" s="33" t="s">
        <v>15</v>
      </c>
      <c r="C20" s="34"/>
      <c r="D20" s="34"/>
      <c r="E20" s="34"/>
      <c r="F20" s="35"/>
      <c r="G20" s="21"/>
      <c r="H20" s="9">
        <v>0</v>
      </c>
      <c r="I20" s="10"/>
      <c r="J20" s="10"/>
    </row>
    <row r="21" spans="2:13" x14ac:dyDescent="0.25">
      <c r="B21" s="33" t="s">
        <v>16</v>
      </c>
      <c r="C21" s="34"/>
      <c r="D21" s="34"/>
      <c r="E21" s="34"/>
      <c r="F21" s="35"/>
      <c r="G21" s="21"/>
      <c r="H21" s="25">
        <v>0</v>
      </c>
      <c r="I21" s="10"/>
      <c r="J21" s="10"/>
    </row>
    <row r="22" spans="2:13" x14ac:dyDescent="0.25">
      <c r="B22" s="33" t="s">
        <v>17</v>
      </c>
      <c r="C22" s="34"/>
      <c r="D22" s="34"/>
      <c r="E22" s="34"/>
      <c r="F22" s="35"/>
      <c r="G22" s="21"/>
      <c r="H22" s="25">
        <v>0</v>
      </c>
      <c r="I22" s="10"/>
      <c r="J22" s="10"/>
    </row>
    <row r="23" spans="2:13" x14ac:dyDescent="0.25">
      <c r="B23" s="33" t="s">
        <v>18</v>
      </c>
      <c r="C23" s="34"/>
      <c r="D23" s="34"/>
      <c r="E23" s="34"/>
      <c r="F23" s="35"/>
      <c r="G23" s="21"/>
      <c r="H23" s="9">
        <f>1016043.78-1016043.78</f>
        <v>0</v>
      </c>
      <c r="I23" s="10"/>
      <c r="J23" s="10"/>
    </row>
    <row r="24" spans="2:13" x14ac:dyDescent="0.25">
      <c r="B24" s="33" t="s">
        <v>19</v>
      </c>
      <c r="C24" s="34"/>
      <c r="D24" s="34"/>
      <c r="E24" s="34"/>
      <c r="F24" s="35"/>
      <c r="G24" s="21"/>
      <c r="H24" s="9">
        <f>1184208.33+1184208.33-1467747.6-9181.78-61321+1184208.33-35750-1747434.96-14559.12+1184208.33-5773.56</f>
        <v>1395065.3000000003</v>
      </c>
      <c r="I24" s="10"/>
      <c r="J24" s="10"/>
      <c r="K24" s="10"/>
      <c r="L24" s="7"/>
    </row>
    <row r="25" spans="2:13" x14ac:dyDescent="0.25">
      <c r="B25" s="33" t="s">
        <v>20</v>
      </c>
      <c r="C25" s="34"/>
      <c r="D25" s="34"/>
      <c r="E25" s="34"/>
      <c r="F25" s="35"/>
      <c r="G25" s="21"/>
      <c r="H25" s="9">
        <v>0</v>
      </c>
      <c r="I25" s="10"/>
      <c r="J25" s="10"/>
      <c r="K25" s="10"/>
      <c r="L25" s="7"/>
    </row>
    <row r="26" spans="2:13" x14ac:dyDescent="0.25">
      <c r="B26" s="33" t="s">
        <v>21</v>
      </c>
      <c r="C26" s="34"/>
      <c r="D26" s="34"/>
      <c r="E26" s="34"/>
      <c r="F26" s="35"/>
      <c r="G26" s="21"/>
      <c r="H26" s="9">
        <v>0</v>
      </c>
      <c r="I26" s="10"/>
      <c r="J26" s="10"/>
      <c r="K26" s="7"/>
    </row>
    <row r="27" spans="2:13" x14ac:dyDescent="0.25">
      <c r="B27" s="33" t="s">
        <v>22</v>
      </c>
      <c r="C27" s="34"/>
      <c r="D27" s="34"/>
      <c r="E27" s="34"/>
      <c r="F27" s="35"/>
      <c r="G27" s="21"/>
      <c r="H27" s="9">
        <v>568213.32999999996</v>
      </c>
      <c r="I27" s="10"/>
      <c r="J27" s="10"/>
      <c r="K27" s="7"/>
      <c r="L27" s="7"/>
    </row>
    <row r="28" spans="2:13" x14ac:dyDescent="0.25">
      <c r="B28" s="33" t="s">
        <v>30</v>
      </c>
      <c r="C28" s="34"/>
      <c r="D28" s="34"/>
      <c r="E28" s="34"/>
      <c r="F28" s="35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</f>
        <v>339019.92</v>
      </c>
      <c r="I28" s="10"/>
      <c r="J28" s="10"/>
      <c r="K28" s="7"/>
      <c r="L28" s="7"/>
    </row>
    <row r="29" spans="2:13" x14ac:dyDescent="0.25">
      <c r="B29" s="36" t="s">
        <v>23</v>
      </c>
      <c r="C29" s="37"/>
      <c r="D29" s="37"/>
      <c r="E29" s="37"/>
      <c r="F29" s="38"/>
      <c r="G29" s="20">
        <v>45000</v>
      </c>
      <c r="H29" s="3">
        <f>H30+H31+H32+H33+H35+H36+H34</f>
        <v>710267.22</v>
      </c>
      <c r="I29" s="10"/>
      <c r="J29" s="10"/>
      <c r="K29" s="7"/>
    </row>
    <row r="30" spans="2:13" x14ac:dyDescent="0.25">
      <c r="B30" s="33" t="s">
        <v>10</v>
      </c>
      <c r="C30" s="34"/>
      <c r="D30" s="34"/>
      <c r="E30" s="34"/>
      <c r="F30" s="35"/>
      <c r="G30" s="22"/>
      <c r="H30" s="11">
        <v>0</v>
      </c>
      <c r="I30" s="10"/>
      <c r="J30" s="10"/>
      <c r="K30" s="7"/>
    </row>
    <row r="31" spans="2:13" x14ac:dyDescent="0.25">
      <c r="B31" s="33" t="s">
        <v>13</v>
      </c>
      <c r="C31" s="34"/>
      <c r="D31" s="34"/>
      <c r="E31" s="34"/>
      <c r="F31" s="35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33" t="s">
        <v>19</v>
      </c>
      <c r="C32" s="34"/>
      <c r="D32" s="34"/>
      <c r="E32" s="34"/>
      <c r="F32" s="35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33" t="s">
        <v>21</v>
      </c>
      <c r="C33" s="34"/>
      <c r="D33" s="34"/>
      <c r="E33" s="34"/>
      <c r="F33" s="35"/>
      <c r="G33" s="22"/>
      <c r="H33" s="9">
        <v>345945</v>
      </c>
      <c r="I33" s="10"/>
      <c r="J33" s="10"/>
    </row>
    <row r="34" spans="2:12" x14ac:dyDescent="0.25">
      <c r="B34" s="33" t="s">
        <v>11</v>
      </c>
      <c r="C34" s="34"/>
      <c r="D34" s="34"/>
      <c r="E34" s="34"/>
      <c r="F34" s="35"/>
      <c r="G34" s="22"/>
      <c r="H34" s="9">
        <v>0</v>
      </c>
      <c r="I34" s="10"/>
      <c r="J34" s="10"/>
    </row>
    <row r="35" spans="2:12" x14ac:dyDescent="0.25">
      <c r="B35" s="33" t="s">
        <v>22</v>
      </c>
      <c r="C35" s="34"/>
      <c r="D35" s="34"/>
      <c r="E35" s="34"/>
      <c r="F35" s="35"/>
      <c r="G35" s="22"/>
      <c r="H35" s="9">
        <v>125340.56</v>
      </c>
      <c r="I35" s="10"/>
      <c r="J35" s="10"/>
    </row>
    <row r="36" spans="2:12" x14ac:dyDescent="0.25">
      <c r="B36" s="33" t="s">
        <v>30</v>
      </c>
      <c r="C36" s="34"/>
      <c r="D36" s="34"/>
      <c r="E36" s="34"/>
      <c r="F36" s="35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52" t="s">
        <v>24</v>
      </c>
      <c r="C37" s="53"/>
      <c r="D37" s="53"/>
      <c r="E37" s="53"/>
      <c r="F37" s="54"/>
      <c r="G37" s="23">
        <v>45000</v>
      </c>
      <c r="H37" s="4">
        <f>SUM(H38:H49)</f>
        <v>1579762.87</v>
      </c>
      <c r="I37" s="10"/>
      <c r="J37" s="10"/>
    </row>
    <row r="38" spans="2:12" x14ac:dyDescent="0.25">
      <c r="B38" s="33" t="s">
        <v>10</v>
      </c>
      <c r="C38" s="34"/>
      <c r="D38" s="34"/>
      <c r="E38" s="34"/>
      <c r="F38" s="35"/>
      <c r="G38" s="21"/>
      <c r="H38" s="11">
        <v>0</v>
      </c>
      <c r="I38" s="10"/>
      <c r="J38" s="10"/>
    </row>
    <row r="39" spans="2:12" x14ac:dyDescent="0.25">
      <c r="B39" s="33" t="s">
        <v>11</v>
      </c>
      <c r="C39" s="34"/>
      <c r="D39" s="34"/>
      <c r="E39" s="34"/>
      <c r="F39" s="35"/>
      <c r="G39" s="21"/>
      <c r="H39" s="11">
        <v>0</v>
      </c>
      <c r="I39" s="10"/>
      <c r="J39" s="10"/>
    </row>
    <row r="40" spans="2:12" x14ac:dyDescent="0.25">
      <c r="B40" s="33" t="s">
        <v>12</v>
      </c>
      <c r="C40" s="34"/>
      <c r="D40" s="34"/>
      <c r="E40" s="34"/>
      <c r="F40" s="35"/>
      <c r="G40" s="21"/>
      <c r="H40" s="11">
        <v>0</v>
      </c>
      <c r="I40" s="10"/>
      <c r="J40" s="10"/>
    </row>
    <row r="41" spans="2:12" x14ac:dyDescent="0.25">
      <c r="B41" s="33" t="s">
        <v>13</v>
      </c>
      <c r="C41" s="34"/>
      <c r="D41" s="34"/>
      <c r="E41" s="34"/>
      <c r="F41" s="35"/>
      <c r="G41" s="21"/>
      <c r="H41" s="11">
        <v>0</v>
      </c>
      <c r="I41" s="10"/>
      <c r="J41" s="10"/>
      <c r="L41" s="7"/>
    </row>
    <row r="42" spans="2:12" x14ac:dyDescent="0.25">
      <c r="B42" s="33" t="s">
        <v>14</v>
      </c>
      <c r="C42" s="34"/>
      <c r="D42" s="34"/>
      <c r="E42" s="34"/>
      <c r="F42" s="35"/>
      <c r="G42" s="21"/>
      <c r="H42" s="11">
        <v>0</v>
      </c>
      <c r="I42" s="10"/>
      <c r="J42" s="10"/>
      <c r="L42" s="7"/>
    </row>
    <row r="43" spans="2:12" x14ac:dyDescent="0.25">
      <c r="B43" s="33" t="s">
        <v>15</v>
      </c>
      <c r="C43" s="34"/>
      <c r="D43" s="34"/>
      <c r="E43" s="34"/>
      <c r="F43" s="35"/>
      <c r="G43" s="21"/>
      <c r="H43" s="9">
        <v>0</v>
      </c>
      <c r="I43" s="10"/>
      <c r="J43" s="10"/>
    </row>
    <row r="44" spans="2:12" x14ac:dyDescent="0.25">
      <c r="B44" s="33" t="s">
        <v>16</v>
      </c>
      <c r="C44" s="34"/>
      <c r="D44" s="34"/>
      <c r="E44" s="34"/>
      <c r="F44" s="35"/>
      <c r="G44" s="21"/>
      <c r="H44" s="9">
        <v>0</v>
      </c>
      <c r="I44" s="10"/>
      <c r="J44" s="10"/>
      <c r="L44" s="7"/>
    </row>
    <row r="45" spans="2:12" x14ac:dyDescent="0.25">
      <c r="B45" s="33" t="s">
        <v>17</v>
      </c>
      <c r="C45" s="34"/>
      <c r="D45" s="34"/>
      <c r="E45" s="34"/>
      <c r="F45" s="35"/>
      <c r="G45" s="21"/>
      <c r="H45" s="9">
        <v>0</v>
      </c>
      <c r="I45" s="10"/>
      <c r="J45" s="10"/>
    </row>
    <row r="46" spans="2:12" x14ac:dyDescent="0.25">
      <c r="B46" s="33" t="s">
        <v>18</v>
      </c>
      <c r="C46" s="34"/>
      <c r="D46" s="34"/>
      <c r="E46" s="34"/>
      <c r="F46" s="35"/>
      <c r="G46" s="21"/>
      <c r="H46" s="9">
        <v>0</v>
      </c>
      <c r="I46" s="10"/>
      <c r="J46" s="10"/>
    </row>
    <row r="47" spans="2:12" x14ac:dyDescent="0.25">
      <c r="B47" s="33" t="s">
        <v>19</v>
      </c>
      <c r="C47" s="34"/>
      <c r="D47" s="34"/>
      <c r="E47" s="34"/>
      <c r="F47" s="35"/>
      <c r="G47" s="21"/>
      <c r="H47" s="9">
        <v>1579762.87</v>
      </c>
      <c r="I47" s="10"/>
      <c r="J47" s="10"/>
    </row>
    <row r="48" spans="2:12" x14ac:dyDescent="0.25">
      <c r="B48" s="33" t="s">
        <v>21</v>
      </c>
      <c r="C48" s="34"/>
      <c r="D48" s="34"/>
      <c r="E48" s="34"/>
      <c r="F48" s="35"/>
      <c r="G48" s="21"/>
      <c r="H48" s="9">
        <v>0</v>
      </c>
      <c r="I48" s="10"/>
      <c r="J48" s="10"/>
    </row>
    <row r="49" spans="2:12" x14ac:dyDescent="0.25">
      <c r="B49" s="33" t="s">
        <v>22</v>
      </c>
      <c r="C49" s="34"/>
      <c r="D49" s="34"/>
      <c r="E49" s="34"/>
      <c r="F49" s="35"/>
      <c r="G49" s="21"/>
      <c r="H49" s="9">
        <v>0</v>
      </c>
      <c r="I49" s="10"/>
      <c r="J49" s="10"/>
      <c r="K49" s="7"/>
    </row>
    <row r="50" spans="2:12" x14ac:dyDescent="0.25">
      <c r="B50" s="52" t="s">
        <v>25</v>
      </c>
      <c r="C50" s="53"/>
      <c r="D50" s="53"/>
      <c r="E50" s="53"/>
      <c r="F50" s="54"/>
      <c r="G50" s="23">
        <v>45000</v>
      </c>
      <c r="H50" s="4">
        <f>SUM(H51:H56)</f>
        <v>0</v>
      </c>
      <c r="I50" s="10"/>
      <c r="J50" s="10"/>
    </row>
    <row r="51" spans="2:12" x14ac:dyDescent="0.25">
      <c r="B51" s="33" t="s">
        <v>10</v>
      </c>
      <c r="C51" s="34"/>
      <c r="D51" s="34"/>
      <c r="E51" s="34"/>
      <c r="F51" s="35"/>
      <c r="G51" s="22"/>
      <c r="H51" s="11">
        <v>0</v>
      </c>
      <c r="I51" s="10"/>
      <c r="J51" s="10"/>
    </row>
    <row r="52" spans="2:12" x14ac:dyDescent="0.25">
      <c r="B52" s="33" t="s">
        <v>13</v>
      </c>
      <c r="C52" s="34"/>
      <c r="D52" s="34"/>
      <c r="E52" s="34"/>
      <c r="F52" s="35"/>
      <c r="G52" s="22"/>
      <c r="H52" s="11">
        <v>0</v>
      </c>
      <c r="I52" s="10"/>
      <c r="J52" s="10"/>
    </row>
    <row r="53" spans="2:12" x14ac:dyDescent="0.25">
      <c r="B53" s="33" t="s">
        <v>19</v>
      </c>
      <c r="C53" s="34"/>
      <c r="D53" s="34"/>
      <c r="E53" s="34"/>
      <c r="F53" s="35"/>
      <c r="G53" s="22"/>
      <c r="H53" s="9">
        <v>0</v>
      </c>
      <c r="I53" s="10"/>
      <c r="J53" s="10"/>
    </row>
    <row r="54" spans="2:12" x14ac:dyDescent="0.25">
      <c r="B54" s="33" t="s">
        <v>21</v>
      </c>
      <c r="C54" s="34"/>
      <c r="D54" s="34"/>
      <c r="E54" s="34"/>
      <c r="F54" s="35"/>
      <c r="G54" s="22"/>
      <c r="H54" s="2">
        <v>0</v>
      </c>
      <c r="I54" s="10"/>
      <c r="J54" s="10"/>
      <c r="K54" s="7"/>
    </row>
    <row r="55" spans="2:12" x14ac:dyDescent="0.25">
      <c r="B55" s="33" t="s">
        <v>11</v>
      </c>
      <c r="C55" s="34"/>
      <c r="D55" s="34"/>
      <c r="E55" s="34"/>
      <c r="F55" s="35"/>
      <c r="G55" s="22"/>
      <c r="H55" s="2">
        <v>0</v>
      </c>
      <c r="I55" s="10"/>
      <c r="J55" s="10"/>
    </row>
    <row r="56" spans="2:12" x14ac:dyDescent="0.25">
      <c r="B56" s="33" t="s">
        <v>22</v>
      </c>
      <c r="C56" s="34"/>
      <c r="D56" s="34"/>
      <c r="E56" s="34"/>
      <c r="F56" s="35"/>
      <c r="G56" s="22"/>
      <c r="H56" s="2">
        <v>0</v>
      </c>
      <c r="I56" s="10"/>
      <c r="J56" s="10"/>
    </row>
    <row r="57" spans="2:12" x14ac:dyDescent="0.25">
      <c r="B57" s="55" t="s">
        <v>26</v>
      </c>
      <c r="C57" s="56"/>
      <c r="D57" s="56"/>
      <c r="E57" s="56"/>
      <c r="F57" s="57"/>
      <c r="G57" s="24">
        <v>45000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</f>
        <v>9115.1299999988405</v>
      </c>
      <c r="I57" s="10"/>
      <c r="L57" s="7"/>
    </row>
    <row r="58" spans="2:12" x14ac:dyDescent="0.25">
      <c r="B58" s="33" t="s">
        <v>27</v>
      </c>
      <c r="C58" s="34"/>
      <c r="D58" s="34"/>
      <c r="E58" s="34"/>
      <c r="F58" s="35"/>
      <c r="G58" s="22"/>
      <c r="H58" s="2">
        <v>0</v>
      </c>
      <c r="I58" s="10"/>
      <c r="J58" s="10"/>
    </row>
    <row r="59" spans="2:12" x14ac:dyDescent="0.25">
      <c r="B59" s="49" t="s">
        <v>28</v>
      </c>
      <c r="C59" s="50"/>
      <c r="D59" s="50"/>
      <c r="E59" s="50"/>
      <c r="F59" s="51"/>
      <c r="G59" s="22"/>
      <c r="H59" s="6">
        <f>H14+H29-H37-H50+H57-H58</f>
        <v>3408787.6499999985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7" t="s">
        <v>32</v>
      </c>
      <c r="C63" s="28">
        <v>19762.5</v>
      </c>
      <c r="D63" s="29" t="s">
        <v>62</v>
      </c>
    </row>
    <row r="64" spans="2:12" x14ac:dyDescent="0.25">
      <c r="B64" s="27" t="s">
        <v>32</v>
      </c>
      <c r="C64" s="28">
        <v>13509.63</v>
      </c>
      <c r="D64" s="29" t="s">
        <v>63</v>
      </c>
    </row>
    <row r="65" spans="2:4" x14ac:dyDescent="0.25">
      <c r="B65" s="27" t="s">
        <v>33</v>
      </c>
      <c r="C65" s="28">
        <v>27807.48</v>
      </c>
      <c r="D65" s="29" t="s">
        <v>64</v>
      </c>
    </row>
    <row r="66" spans="2:4" x14ac:dyDescent="0.25">
      <c r="B66" s="27" t="s">
        <v>33</v>
      </c>
      <c r="C66" s="28">
        <v>23799.67</v>
      </c>
      <c r="D66" s="29" t="s">
        <v>65</v>
      </c>
    </row>
    <row r="67" spans="2:4" x14ac:dyDescent="0.25">
      <c r="B67" s="27" t="s">
        <v>33</v>
      </c>
      <c r="C67" s="28">
        <v>5881.24</v>
      </c>
      <c r="D67" s="29" t="s">
        <v>66</v>
      </c>
    </row>
    <row r="68" spans="2:4" x14ac:dyDescent="0.25">
      <c r="B68" s="27" t="s">
        <v>33</v>
      </c>
      <c r="C68" s="28">
        <v>3351.72</v>
      </c>
      <c r="D68" s="29" t="s">
        <v>67</v>
      </c>
    </row>
    <row r="69" spans="2:4" x14ac:dyDescent="0.25">
      <c r="B69" s="27" t="s">
        <v>33</v>
      </c>
      <c r="C69" s="28">
        <v>2849.28</v>
      </c>
      <c r="D69" s="29" t="s">
        <v>68</v>
      </c>
    </row>
    <row r="70" spans="2:4" x14ac:dyDescent="0.25">
      <c r="B70" s="27" t="s">
        <v>34</v>
      </c>
      <c r="C70" s="28">
        <v>99570</v>
      </c>
      <c r="D70" s="29" t="s">
        <v>69</v>
      </c>
    </row>
    <row r="71" spans="2:4" x14ac:dyDescent="0.25">
      <c r="B71" s="27" t="s">
        <v>35</v>
      </c>
      <c r="C71" s="28">
        <v>11820</v>
      </c>
      <c r="D71" s="29" t="s">
        <v>70</v>
      </c>
    </row>
    <row r="72" spans="2:4" x14ac:dyDescent="0.25">
      <c r="B72" s="27" t="s">
        <v>36</v>
      </c>
      <c r="C72" s="28">
        <v>14780</v>
      </c>
      <c r="D72" s="29" t="s">
        <v>71</v>
      </c>
    </row>
    <row r="73" spans="2:4" x14ac:dyDescent="0.25">
      <c r="B73" s="27" t="s">
        <v>36</v>
      </c>
      <c r="C73" s="28">
        <v>15230</v>
      </c>
      <c r="D73" s="29" t="s">
        <v>72</v>
      </c>
    </row>
    <row r="74" spans="2:4" x14ac:dyDescent="0.25">
      <c r="B74" s="27" t="s">
        <v>37</v>
      </c>
      <c r="C74" s="28">
        <v>1320</v>
      </c>
      <c r="D74" s="29" t="s">
        <v>73</v>
      </c>
    </row>
    <row r="75" spans="2:4" x14ac:dyDescent="0.25">
      <c r="B75" s="27" t="s">
        <v>38</v>
      </c>
      <c r="C75" s="28">
        <v>8680</v>
      </c>
      <c r="D75" s="29" t="s">
        <v>74</v>
      </c>
    </row>
    <row r="76" spans="2:4" x14ac:dyDescent="0.25">
      <c r="B76" s="27" t="s">
        <v>39</v>
      </c>
      <c r="C76" s="28">
        <v>880</v>
      </c>
      <c r="D76" s="29" t="s">
        <v>75</v>
      </c>
    </row>
    <row r="77" spans="2:4" x14ac:dyDescent="0.25">
      <c r="B77" s="27" t="s">
        <v>39</v>
      </c>
      <c r="C77" s="28">
        <v>2625</v>
      </c>
      <c r="D77" s="29" t="s">
        <v>76</v>
      </c>
    </row>
    <row r="78" spans="2:4" x14ac:dyDescent="0.25">
      <c r="B78" s="27" t="s">
        <v>40</v>
      </c>
      <c r="C78" s="28">
        <v>25000</v>
      </c>
      <c r="D78" s="29" t="s">
        <v>77</v>
      </c>
    </row>
    <row r="79" spans="2:4" x14ac:dyDescent="0.25">
      <c r="B79" s="27" t="s">
        <v>41</v>
      </c>
      <c r="C79" s="28">
        <v>69344</v>
      </c>
      <c r="D79" s="29" t="s">
        <v>78</v>
      </c>
    </row>
    <row r="80" spans="2:4" x14ac:dyDescent="0.25">
      <c r="B80" s="27" t="s">
        <v>42</v>
      </c>
      <c r="C80" s="28">
        <v>180000</v>
      </c>
      <c r="D80" s="29" t="s">
        <v>79</v>
      </c>
    </row>
    <row r="81" spans="2:4" x14ac:dyDescent="0.25">
      <c r="B81" s="27" t="s">
        <v>43</v>
      </c>
      <c r="C81" s="28">
        <v>774</v>
      </c>
      <c r="D81" s="29" t="s">
        <v>80</v>
      </c>
    </row>
    <row r="82" spans="2:4" x14ac:dyDescent="0.25">
      <c r="B82" s="27" t="s">
        <v>44</v>
      </c>
      <c r="C82" s="28">
        <v>52272</v>
      </c>
      <c r="D82" s="29" t="s">
        <v>81</v>
      </c>
    </row>
    <row r="83" spans="2:4" x14ac:dyDescent="0.25">
      <c r="B83" s="27" t="s">
        <v>44</v>
      </c>
      <c r="C83" s="28">
        <v>396.88</v>
      </c>
      <c r="D83" s="29" t="s">
        <v>82</v>
      </c>
    </row>
    <row r="84" spans="2:4" x14ac:dyDescent="0.25">
      <c r="B84" s="27" t="s">
        <v>44</v>
      </c>
      <c r="C84" s="28">
        <v>261.36</v>
      </c>
      <c r="D84" s="29" t="s">
        <v>83</v>
      </c>
    </row>
    <row r="85" spans="2:4" x14ac:dyDescent="0.25">
      <c r="B85" s="27" t="s">
        <v>44</v>
      </c>
      <c r="C85" s="28">
        <v>667.92</v>
      </c>
      <c r="D85" s="29" t="s">
        <v>84</v>
      </c>
    </row>
    <row r="86" spans="2:4" x14ac:dyDescent="0.25">
      <c r="B86" s="27" t="s">
        <v>44</v>
      </c>
      <c r="C86" s="28">
        <v>31944</v>
      </c>
      <c r="D86" s="29" t="s">
        <v>85</v>
      </c>
    </row>
    <row r="87" spans="2:4" x14ac:dyDescent="0.25">
      <c r="B87" s="27" t="s">
        <v>44</v>
      </c>
      <c r="C87" s="28">
        <v>12351.68</v>
      </c>
      <c r="D87" s="29" t="s">
        <v>86</v>
      </c>
    </row>
    <row r="88" spans="2:4" x14ac:dyDescent="0.25">
      <c r="B88" s="27" t="s">
        <v>44</v>
      </c>
      <c r="C88" s="28">
        <v>52756</v>
      </c>
      <c r="D88" s="29" t="s">
        <v>87</v>
      </c>
    </row>
    <row r="89" spans="2:4" x14ac:dyDescent="0.25">
      <c r="B89" s="27" t="s">
        <v>45</v>
      </c>
      <c r="C89" s="28">
        <v>51985.83</v>
      </c>
      <c r="D89" s="29" t="s">
        <v>88</v>
      </c>
    </row>
    <row r="90" spans="2:4" x14ac:dyDescent="0.25">
      <c r="B90" s="27" t="s">
        <v>45</v>
      </c>
      <c r="C90" s="28">
        <v>1486.98</v>
      </c>
      <c r="D90" s="29" t="s">
        <v>89</v>
      </c>
    </row>
    <row r="91" spans="2:4" x14ac:dyDescent="0.25">
      <c r="B91" s="27" t="s">
        <v>45</v>
      </c>
      <c r="C91" s="28">
        <v>110557.64</v>
      </c>
      <c r="D91" s="29" t="s">
        <v>90</v>
      </c>
    </row>
    <row r="92" spans="2:4" x14ac:dyDescent="0.25">
      <c r="B92" s="27" t="s">
        <v>45</v>
      </c>
      <c r="C92" s="28">
        <v>27251.7</v>
      </c>
      <c r="D92" s="29" t="s">
        <v>91</v>
      </c>
    </row>
    <row r="93" spans="2:4" x14ac:dyDescent="0.25">
      <c r="B93" s="27" t="s">
        <v>45</v>
      </c>
      <c r="C93" s="28">
        <v>17461.11</v>
      </c>
      <c r="D93" s="29" t="s">
        <v>92</v>
      </c>
    </row>
    <row r="94" spans="2:4" x14ac:dyDescent="0.25">
      <c r="B94" s="27" t="s">
        <v>45</v>
      </c>
      <c r="C94" s="28">
        <v>64181.14</v>
      </c>
      <c r="D94" s="29" t="s">
        <v>93</v>
      </c>
    </row>
    <row r="95" spans="2:4" x14ac:dyDescent="0.25">
      <c r="B95" s="27" t="s">
        <v>46</v>
      </c>
      <c r="C95" s="28">
        <v>29809</v>
      </c>
      <c r="D95" s="29" t="s">
        <v>94</v>
      </c>
    </row>
    <row r="96" spans="2:4" x14ac:dyDescent="0.25">
      <c r="B96" s="27" t="s">
        <v>47</v>
      </c>
      <c r="C96" s="28">
        <v>10440</v>
      </c>
      <c r="D96" s="29" t="s">
        <v>95</v>
      </c>
    </row>
    <row r="97" spans="2:4" x14ac:dyDescent="0.25">
      <c r="B97" s="27" t="s">
        <v>48</v>
      </c>
      <c r="C97" s="28">
        <v>49014</v>
      </c>
      <c r="D97" s="29" t="s">
        <v>96</v>
      </c>
    </row>
    <row r="98" spans="2:4" x14ac:dyDescent="0.25">
      <c r="B98" s="27" t="s">
        <v>49</v>
      </c>
      <c r="C98" s="28">
        <v>3950</v>
      </c>
      <c r="D98" s="29" t="s">
        <v>97</v>
      </c>
    </row>
    <row r="99" spans="2:4" x14ac:dyDescent="0.25">
      <c r="B99" s="27" t="s">
        <v>50</v>
      </c>
      <c r="C99" s="28">
        <v>23837.89</v>
      </c>
      <c r="D99" s="29" t="s">
        <v>98</v>
      </c>
    </row>
    <row r="100" spans="2:4" x14ac:dyDescent="0.25">
      <c r="B100" s="27" t="s">
        <v>50</v>
      </c>
      <c r="C100" s="28">
        <v>2832.5</v>
      </c>
      <c r="D100" s="29" t="s">
        <v>98</v>
      </c>
    </row>
    <row r="101" spans="2:4" x14ac:dyDescent="0.25">
      <c r="B101" s="27" t="s">
        <v>50</v>
      </c>
      <c r="C101" s="28">
        <v>5550</v>
      </c>
      <c r="D101" s="29" t="s">
        <v>99</v>
      </c>
    </row>
    <row r="102" spans="2:4" x14ac:dyDescent="0.25">
      <c r="B102" s="27" t="s">
        <v>50</v>
      </c>
      <c r="C102" s="28">
        <v>11394</v>
      </c>
      <c r="D102" s="29" t="s">
        <v>100</v>
      </c>
    </row>
    <row r="103" spans="2:4" x14ac:dyDescent="0.25">
      <c r="B103" s="27" t="s">
        <v>51</v>
      </c>
      <c r="C103" s="28">
        <v>15000</v>
      </c>
      <c r="D103" s="29" t="s">
        <v>101</v>
      </c>
    </row>
    <row r="104" spans="2:4" x14ac:dyDescent="0.25">
      <c r="B104" s="27" t="s">
        <v>52</v>
      </c>
      <c r="C104" s="28">
        <v>1798.8</v>
      </c>
      <c r="D104" s="29" t="s">
        <v>102</v>
      </c>
    </row>
    <row r="105" spans="2:4" x14ac:dyDescent="0.25">
      <c r="B105" s="27" t="s">
        <v>53</v>
      </c>
      <c r="C105" s="28">
        <v>17000</v>
      </c>
      <c r="D105" s="29" t="s">
        <v>103</v>
      </c>
    </row>
    <row r="106" spans="2:4" x14ac:dyDescent="0.25">
      <c r="B106" s="27" t="s">
        <v>53</v>
      </c>
      <c r="C106" s="28">
        <v>41220</v>
      </c>
      <c r="D106" s="29" t="s">
        <v>104</v>
      </c>
    </row>
    <row r="107" spans="2:4" x14ac:dyDescent="0.25">
      <c r="B107" s="27" t="s">
        <v>53</v>
      </c>
      <c r="C107" s="28">
        <v>11000</v>
      </c>
      <c r="D107" s="29" t="s">
        <v>105</v>
      </c>
    </row>
    <row r="108" spans="2:4" x14ac:dyDescent="0.25">
      <c r="B108" s="27" t="s">
        <v>53</v>
      </c>
      <c r="C108" s="28">
        <v>5760</v>
      </c>
      <c r="D108" s="29" t="s">
        <v>106</v>
      </c>
    </row>
    <row r="109" spans="2:4" x14ac:dyDescent="0.25">
      <c r="B109" s="27" t="s">
        <v>53</v>
      </c>
      <c r="C109" s="28">
        <v>6000</v>
      </c>
      <c r="D109" s="29" t="s">
        <v>107</v>
      </c>
    </row>
    <row r="110" spans="2:4" x14ac:dyDescent="0.25">
      <c r="B110" s="27" t="s">
        <v>53</v>
      </c>
      <c r="C110" s="28">
        <v>3500</v>
      </c>
      <c r="D110" s="29" t="s">
        <v>108</v>
      </c>
    </row>
    <row r="111" spans="2:4" x14ac:dyDescent="0.25">
      <c r="B111" s="27" t="s">
        <v>54</v>
      </c>
      <c r="C111" s="28">
        <v>58323.43</v>
      </c>
      <c r="D111" s="29" t="s">
        <v>109</v>
      </c>
    </row>
    <row r="112" spans="2:4" x14ac:dyDescent="0.25">
      <c r="B112" s="27" t="s">
        <v>55</v>
      </c>
      <c r="C112" s="28">
        <v>1999.92</v>
      </c>
      <c r="D112" s="29" t="s">
        <v>110</v>
      </c>
    </row>
    <row r="113" spans="2:5" x14ac:dyDescent="0.25">
      <c r="B113" s="27" t="s">
        <v>56</v>
      </c>
      <c r="C113" s="28">
        <v>18720</v>
      </c>
      <c r="D113" s="29" t="s">
        <v>111</v>
      </c>
    </row>
    <row r="114" spans="2:5" x14ac:dyDescent="0.25">
      <c r="B114" s="27" t="s">
        <v>57</v>
      </c>
      <c r="C114" s="28">
        <v>5700</v>
      </c>
      <c r="D114" s="29" t="s">
        <v>112</v>
      </c>
    </row>
    <row r="115" spans="2:5" x14ac:dyDescent="0.25">
      <c r="B115" s="27" t="s">
        <v>57</v>
      </c>
      <c r="C115" s="28">
        <v>4620</v>
      </c>
      <c r="D115" s="29" t="s">
        <v>113</v>
      </c>
    </row>
    <row r="116" spans="2:5" x14ac:dyDescent="0.25">
      <c r="B116" s="27" t="s">
        <v>57</v>
      </c>
      <c r="C116" s="28">
        <v>1749</v>
      </c>
      <c r="D116" s="29" t="s">
        <v>114</v>
      </c>
    </row>
    <row r="117" spans="2:5" x14ac:dyDescent="0.25">
      <c r="B117" s="27" t="s">
        <v>58</v>
      </c>
      <c r="C117" s="28">
        <v>25000</v>
      </c>
      <c r="D117" s="29" t="s">
        <v>115</v>
      </c>
    </row>
    <row r="118" spans="2:5" x14ac:dyDescent="0.25">
      <c r="B118" s="27" t="s">
        <v>59</v>
      </c>
      <c r="C118" s="28">
        <v>1200</v>
      </c>
      <c r="D118" s="29" t="s">
        <v>116</v>
      </c>
    </row>
    <row r="119" spans="2:5" x14ac:dyDescent="0.25">
      <c r="B119" s="27" t="s">
        <v>60</v>
      </c>
      <c r="C119" s="28">
        <v>37488</v>
      </c>
      <c r="D119" s="29" t="s">
        <v>117</v>
      </c>
    </row>
    <row r="120" spans="2:5" x14ac:dyDescent="0.25">
      <c r="B120" s="27" t="s">
        <v>61</v>
      </c>
      <c r="C120" s="28">
        <v>51600</v>
      </c>
      <c r="D120" s="29" t="s">
        <v>118</v>
      </c>
    </row>
    <row r="121" spans="2:5" x14ac:dyDescent="0.25">
      <c r="B121" s="32" t="s">
        <v>119</v>
      </c>
      <c r="C121" s="30">
        <f>SUM(C63:C120)</f>
        <v>1395065.2999999998</v>
      </c>
      <c r="D121" s="31"/>
      <c r="E121" s="7"/>
    </row>
    <row r="122" spans="2:5" x14ac:dyDescent="0.25">
      <c r="B122" s="27" t="s">
        <v>54</v>
      </c>
      <c r="C122" s="28">
        <v>184697.57</v>
      </c>
      <c r="D122" s="29" t="s">
        <v>109</v>
      </c>
    </row>
    <row r="123" spans="2:5" x14ac:dyDescent="0.25">
      <c r="B123" s="32" t="s">
        <v>120</v>
      </c>
      <c r="C123" s="6">
        <f>SUM(C122)</f>
        <v>184697.57</v>
      </c>
      <c r="D123" s="1"/>
      <c r="E123" s="7"/>
    </row>
    <row r="124" spans="2:5" x14ac:dyDescent="0.25">
      <c r="E124" s="7"/>
    </row>
    <row r="126" spans="2:5" x14ac:dyDescent="0.25">
      <c r="C126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2023-03-17T07:30:25Z</dcterms:modified>
  <cp:category/>
  <cp:contentStatus/>
</cp:coreProperties>
</file>